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рег тарифы_ноябрь 2009" sheetId="1" r:id="rId1"/>
  </sheets>
  <definedNames/>
  <calcPr fullCalcOnLoad="1"/>
</workbook>
</file>

<file path=xl/sharedStrings.xml><?xml version="1.0" encoding="utf-8"?>
<sst xmlns="http://schemas.openxmlformats.org/spreadsheetml/2006/main" count="115" uniqueCount="35">
  <si>
    <t>№№</t>
  </si>
  <si>
    <t xml:space="preserve">Группа потребителей </t>
  </si>
  <si>
    <t>Единица измерения</t>
  </si>
  <si>
    <t xml:space="preserve">Нерегулируемая цена </t>
  </si>
  <si>
    <t>НН</t>
  </si>
  <si>
    <t>СНII</t>
  </si>
  <si>
    <t>I</t>
  </si>
  <si>
    <t>Прочие потребители</t>
  </si>
  <si>
    <t>Иные прочие потребители</t>
  </si>
  <si>
    <t xml:space="preserve">1.1. </t>
  </si>
  <si>
    <t>Одноставочный тариф в т.ч.</t>
  </si>
  <si>
    <t>от 7001 часов и выше</t>
  </si>
  <si>
    <t>коп./кВт.ч</t>
  </si>
  <si>
    <t>стоимость электрической энергии</t>
  </si>
  <si>
    <t>стоимость услуг, являющихся неотъемлемой частью процесса снабжения электрической энергией</t>
  </si>
  <si>
    <t>от 6001 до 7000 часов</t>
  </si>
  <si>
    <t>от 5001 до 6000 часов</t>
  </si>
  <si>
    <t>5000 часов и менее</t>
  </si>
  <si>
    <t>1.2.</t>
  </si>
  <si>
    <t>Двухставочный тариф</t>
  </si>
  <si>
    <t xml:space="preserve">электрическая энергия </t>
  </si>
  <si>
    <t>индикативная цена на электроэнергию</t>
  </si>
  <si>
    <t xml:space="preserve">мощность </t>
  </si>
  <si>
    <t>руб./кВт.мес.</t>
  </si>
  <si>
    <t>индикативная цена на мощность</t>
  </si>
  <si>
    <t>II</t>
  </si>
  <si>
    <t>Бюджетные потребители</t>
  </si>
  <si>
    <t xml:space="preserve">1. </t>
  </si>
  <si>
    <t>1.3.</t>
  </si>
  <si>
    <t>Тарифы, дифференцированные по зонам суток</t>
  </si>
  <si>
    <t>ночь (с 23.00 - до 08.00)</t>
  </si>
  <si>
    <t xml:space="preserve"> </t>
  </si>
  <si>
    <t>п/пик (с 10.00-до 16.00; с 20.00 до 23.00)</t>
  </si>
  <si>
    <t>пик (с 08.00 до 10.00; с 16.00 до 20.00)</t>
  </si>
  <si>
    <t>Расчет нерегулируемых цен для потребителей ОАО "Электросеть" в  ноябре 2009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</si>
</sst>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80" fontId="2" fillId="3" borderId="7" xfId="0" applyNumberFormat="1" applyFont="1" applyFill="1" applyBorder="1" applyAlignment="1">
      <alignment horizontal="center" vertical="center" wrapText="1"/>
    </xf>
    <xf numFmtId="181" fontId="4" fillId="2" borderId="7" xfId="0" applyNumberFormat="1" applyFont="1" applyFill="1" applyBorder="1" applyAlignment="1">
      <alignment horizontal="center" vertical="center" wrapText="1"/>
    </xf>
    <xf numFmtId="181" fontId="2" fillId="3" borderId="7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7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5.00390625" style="42" customWidth="1"/>
    <col min="2" max="2" width="96.8515625" style="1" customWidth="1"/>
    <col min="3" max="3" width="14.28125" style="43" customWidth="1"/>
    <col min="4" max="4" width="16.7109375" style="42" customWidth="1"/>
    <col min="5" max="5" width="16.7109375" style="43" customWidth="1"/>
    <col min="6" max="16384" width="9.140625" style="1" customWidth="1"/>
  </cols>
  <sheetData>
    <row r="2" spans="1:5" ht="33.75" customHeight="1" thickBot="1">
      <c r="A2" s="48" t="s">
        <v>34</v>
      </c>
      <c r="B2" s="48"/>
      <c r="C2" s="48"/>
      <c r="D2" s="48"/>
      <c r="E2" s="48"/>
    </row>
    <row r="3" spans="1:5" ht="38.25" customHeight="1" thickBot="1">
      <c r="A3" s="49" t="s">
        <v>0</v>
      </c>
      <c r="B3" s="51" t="s">
        <v>1</v>
      </c>
      <c r="C3" s="53" t="s">
        <v>2</v>
      </c>
      <c r="D3" s="55" t="s">
        <v>3</v>
      </c>
      <c r="E3" s="56"/>
    </row>
    <row r="4" spans="1:5" ht="21" customHeight="1" thickBot="1">
      <c r="A4" s="50"/>
      <c r="B4" s="52"/>
      <c r="C4" s="54"/>
      <c r="D4" s="2" t="s">
        <v>4</v>
      </c>
      <c r="E4" s="3" t="s">
        <v>5</v>
      </c>
    </row>
    <row r="5" spans="1:5" s="8" customFormat="1" ht="19.5" customHeight="1" thickBot="1">
      <c r="A5" s="4" t="s">
        <v>6</v>
      </c>
      <c r="B5" s="5" t="s">
        <v>7</v>
      </c>
      <c r="C5" s="6"/>
      <c r="D5" s="7"/>
      <c r="E5" s="6"/>
    </row>
    <row r="6" spans="1:5" s="8" customFormat="1" ht="19.5" customHeight="1" thickBot="1">
      <c r="A6" s="9">
        <v>1</v>
      </c>
      <c r="B6" s="10" t="s">
        <v>8</v>
      </c>
      <c r="C6" s="6"/>
      <c r="D6" s="11"/>
      <c r="E6" s="12"/>
    </row>
    <row r="7" spans="1:5" s="8" customFormat="1" ht="19.5" customHeight="1">
      <c r="A7" s="13" t="s">
        <v>9</v>
      </c>
      <c r="B7" s="14" t="s">
        <v>10</v>
      </c>
      <c r="C7" s="15"/>
      <c r="D7" s="16"/>
      <c r="E7" s="17"/>
    </row>
    <row r="8" spans="1:5" s="22" customFormat="1" ht="19.5" customHeight="1">
      <c r="A8" s="18"/>
      <c r="B8" s="19" t="s">
        <v>11</v>
      </c>
      <c r="C8" s="20" t="s">
        <v>12</v>
      </c>
      <c r="D8" s="21">
        <f>D9+D10</f>
        <v>304.146</v>
      </c>
      <c r="E8" s="21">
        <f>E9+E10</f>
        <v>281.146</v>
      </c>
    </row>
    <row r="9" spans="1:5" s="8" customFormat="1" ht="19.5" customHeight="1">
      <c r="A9" s="23"/>
      <c r="B9" s="24" t="s">
        <v>13</v>
      </c>
      <c r="C9" s="20" t="s">
        <v>12</v>
      </c>
      <c r="D9" s="44">
        <v>131.313</v>
      </c>
      <c r="E9" s="25">
        <f>D9</f>
        <v>131.313</v>
      </c>
    </row>
    <row r="10" spans="1:5" s="8" customFormat="1" ht="19.5" customHeight="1">
      <c r="A10" s="23"/>
      <c r="B10" s="24" t="s">
        <v>14</v>
      </c>
      <c r="C10" s="20" t="s">
        <v>12</v>
      </c>
      <c r="D10" s="25">
        <f>259.24-86.407</f>
        <v>172.83300000000003</v>
      </c>
      <c r="E10" s="25">
        <f>236.24-86.407</f>
        <v>149.83300000000003</v>
      </c>
    </row>
    <row r="11" spans="1:5" s="22" customFormat="1" ht="19.5" customHeight="1">
      <c r="A11" s="18"/>
      <c r="B11" s="19" t="s">
        <v>15</v>
      </c>
      <c r="C11" s="20" t="s">
        <v>12</v>
      </c>
      <c r="D11" s="21">
        <f>D12+D13</f>
        <v>330.07000000000005</v>
      </c>
      <c r="E11" s="21">
        <f>E12+E13</f>
        <v>302.3</v>
      </c>
    </row>
    <row r="12" spans="1:5" s="8" customFormat="1" ht="19.5" customHeight="1">
      <c r="A12" s="23"/>
      <c r="B12" s="24" t="s">
        <v>13</v>
      </c>
      <c r="C12" s="20" t="s">
        <v>12</v>
      </c>
      <c r="D12" s="44">
        <v>137.495</v>
      </c>
      <c r="E12" s="25">
        <f>D12</f>
        <v>137.495</v>
      </c>
    </row>
    <row r="13" spans="1:5" s="8" customFormat="1" ht="19.5" customHeight="1">
      <c r="A13" s="23"/>
      <c r="B13" s="24" t="s">
        <v>14</v>
      </c>
      <c r="C13" s="20" t="s">
        <v>12</v>
      </c>
      <c r="D13" s="25">
        <f>283.04-90.465</f>
        <v>192.57500000000002</v>
      </c>
      <c r="E13" s="25">
        <f>255.27-90.465</f>
        <v>164.805</v>
      </c>
    </row>
    <row r="14" spans="1:5" s="22" customFormat="1" ht="19.5" customHeight="1">
      <c r="A14" s="18"/>
      <c r="B14" s="19" t="s">
        <v>16</v>
      </c>
      <c r="C14" s="20" t="s">
        <v>12</v>
      </c>
      <c r="D14" s="21">
        <f>D15+D16</f>
        <v>365.43899999999996</v>
      </c>
      <c r="E14" s="21">
        <f>E15+E16</f>
        <v>331.159</v>
      </c>
    </row>
    <row r="15" spans="1:5" s="8" customFormat="1" ht="19.5" customHeight="1">
      <c r="A15" s="23"/>
      <c r="B15" s="24" t="s">
        <v>13</v>
      </c>
      <c r="C15" s="20" t="s">
        <v>12</v>
      </c>
      <c r="D15" s="44">
        <v>145.926</v>
      </c>
      <c r="E15" s="25">
        <f>D15</f>
        <v>145.926</v>
      </c>
    </row>
    <row r="16" spans="1:5" s="8" customFormat="1" ht="19.5" customHeight="1">
      <c r="A16" s="23"/>
      <c r="B16" s="24" t="s">
        <v>14</v>
      </c>
      <c r="C16" s="20" t="s">
        <v>12</v>
      </c>
      <c r="D16" s="25">
        <f>315.51-95.997</f>
        <v>219.51299999999998</v>
      </c>
      <c r="E16" s="25">
        <f>281.23-95.997</f>
        <v>185.233</v>
      </c>
    </row>
    <row r="17" spans="1:5" s="22" customFormat="1" ht="19.5" customHeight="1">
      <c r="A17" s="18"/>
      <c r="B17" s="19" t="s">
        <v>17</v>
      </c>
      <c r="C17" s="20" t="s">
        <v>12</v>
      </c>
      <c r="D17" s="21">
        <f>D18+D19</f>
        <v>416.515</v>
      </c>
      <c r="E17" s="21">
        <f>E18+E19</f>
        <v>372.825</v>
      </c>
    </row>
    <row r="18" spans="1:5" s="8" customFormat="1" ht="19.5" customHeight="1">
      <c r="A18" s="23"/>
      <c r="B18" s="24" t="s">
        <v>13</v>
      </c>
      <c r="C18" s="20" t="s">
        <v>12</v>
      </c>
      <c r="D18" s="44">
        <v>158.103</v>
      </c>
      <c r="E18" s="25">
        <f>D18</f>
        <v>158.103</v>
      </c>
    </row>
    <row r="19" spans="1:5" s="8" customFormat="1" ht="19.5" customHeight="1" thickBot="1">
      <c r="A19" s="23"/>
      <c r="B19" s="24" t="s">
        <v>14</v>
      </c>
      <c r="C19" s="20" t="s">
        <v>12</v>
      </c>
      <c r="D19" s="25">
        <f>362.4-103.988</f>
        <v>258.412</v>
      </c>
      <c r="E19" s="25">
        <f>318.71-103.988</f>
        <v>214.72199999999998</v>
      </c>
    </row>
    <row r="20" spans="1:5" s="8" customFormat="1" ht="19.5" customHeight="1">
      <c r="A20" s="13" t="s">
        <v>18</v>
      </c>
      <c r="B20" s="14" t="s">
        <v>19</v>
      </c>
      <c r="C20" s="26" t="s">
        <v>12</v>
      </c>
      <c r="D20" s="27"/>
      <c r="E20" s="27"/>
    </row>
    <row r="21" spans="1:5" s="22" customFormat="1" ht="19.5" customHeight="1">
      <c r="A21" s="18"/>
      <c r="B21" s="19" t="s">
        <v>20</v>
      </c>
      <c r="C21" s="20" t="s">
        <v>12</v>
      </c>
      <c r="D21" s="21">
        <f>D22+D23</f>
        <v>112.247</v>
      </c>
      <c r="E21" s="21">
        <f>E22+E23</f>
        <v>120.297</v>
      </c>
    </row>
    <row r="22" spans="1:5" s="8" customFormat="1" ht="19.5" customHeight="1">
      <c r="A22" s="23"/>
      <c r="B22" s="24" t="s">
        <v>21</v>
      </c>
      <c r="C22" s="20" t="s">
        <v>12</v>
      </c>
      <c r="D22" s="44">
        <v>67.803</v>
      </c>
      <c r="E22" s="25">
        <f>D22</f>
        <v>67.803</v>
      </c>
    </row>
    <row r="23" spans="1:5" s="8" customFormat="1" ht="19.5" customHeight="1">
      <c r="A23" s="23"/>
      <c r="B23" s="24" t="s">
        <v>14</v>
      </c>
      <c r="C23" s="20" t="s">
        <v>12</v>
      </c>
      <c r="D23" s="25">
        <f>104.48-60.036</f>
        <v>44.444</v>
      </c>
      <c r="E23" s="25">
        <f>112.53-60.036</f>
        <v>52.494</v>
      </c>
    </row>
    <row r="24" spans="1:5" s="22" customFormat="1" ht="19.5" customHeight="1">
      <c r="A24" s="18"/>
      <c r="B24" s="19" t="s">
        <v>22</v>
      </c>
      <c r="C24" s="20" t="s">
        <v>23</v>
      </c>
      <c r="D24" s="45">
        <f>D25+D26</f>
        <v>2122.21476</v>
      </c>
      <c r="E24" s="45">
        <f>E25+E26</f>
        <v>1928.22476</v>
      </c>
    </row>
    <row r="25" spans="1:5" s="8" customFormat="1" ht="19.5" customHeight="1">
      <c r="A25" s="23"/>
      <c r="B25" s="24" t="s">
        <v>24</v>
      </c>
      <c r="C25" s="20" t="s">
        <v>23</v>
      </c>
      <c r="D25" s="46">
        <v>1319.84619</v>
      </c>
      <c r="E25" s="28">
        <f>D25</f>
        <v>1319.84619</v>
      </c>
    </row>
    <row r="26" spans="1:5" s="8" customFormat="1" ht="19.5" customHeight="1" thickBot="1">
      <c r="A26" s="23"/>
      <c r="B26" s="24" t="s">
        <v>14</v>
      </c>
      <c r="C26" s="20" t="s">
        <v>23</v>
      </c>
      <c r="D26" s="29">
        <f>967.19-164.82143</f>
        <v>802.3685700000001</v>
      </c>
      <c r="E26" s="30">
        <f>773.2-164.82143</f>
        <v>608.3785700000001</v>
      </c>
    </row>
    <row r="27" spans="1:5" s="8" customFormat="1" ht="19.5" customHeight="1" thickBot="1">
      <c r="A27" s="4" t="s">
        <v>25</v>
      </c>
      <c r="B27" s="5" t="s">
        <v>26</v>
      </c>
      <c r="C27" s="6"/>
      <c r="D27" s="7"/>
      <c r="E27" s="31"/>
    </row>
    <row r="28" spans="1:5" s="8" customFormat="1" ht="19.5" customHeight="1">
      <c r="A28" s="13" t="s">
        <v>27</v>
      </c>
      <c r="B28" s="14" t="s">
        <v>10</v>
      </c>
      <c r="C28" s="15"/>
      <c r="D28" s="16"/>
      <c r="E28" s="17"/>
    </row>
    <row r="29" spans="1:5" s="22" customFormat="1" ht="19.5" customHeight="1">
      <c r="A29" s="18"/>
      <c r="B29" s="19" t="s">
        <v>11</v>
      </c>
      <c r="C29" s="20" t="s">
        <v>12</v>
      </c>
      <c r="D29" s="21">
        <f>D30+D31</f>
        <v>259.176</v>
      </c>
      <c r="E29" s="21">
        <f>E30+E31</f>
        <v>253.36599999999999</v>
      </c>
    </row>
    <row r="30" spans="1:5" s="8" customFormat="1" ht="19.5" customHeight="1">
      <c r="A30" s="18"/>
      <c r="B30" s="24" t="s">
        <v>13</v>
      </c>
      <c r="C30" s="20" t="s">
        <v>12</v>
      </c>
      <c r="D30" s="25">
        <f>D9</f>
        <v>131.313</v>
      </c>
      <c r="E30" s="25">
        <f>D30</f>
        <v>131.313</v>
      </c>
    </row>
    <row r="31" spans="1:5" s="8" customFormat="1" ht="19.5" customHeight="1">
      <c r="A31" s="18"/>
      <c r="B31" s="24" t="s">
        <v>14</v>
      </c>
      <c r="C31" s="20" t="s">
        <v>12</v>
      </c>
      <c r="D31" s="25">
        <f>214.27-86.407</f>
        <v>127.86300000000001</v>
      </c>
      <c r="E31" s="25">
        <f>208.46-86.407</f>
        <v>122.05300000000001</v>
      </c>
    </row>
    <row r="32" spans="1:5" s="22" customFormat="1" ht="19.5" customHeight="1">
      <c r="A32" s="18"/>
      <c r="B32" s="19" t="s">
        <v>15</v>
      </c>
      <c r="C32" s="20" t="s">
        <v>12</v>
      </c>
      <c r="D32" s="21">
        <f>D33+D34</f>
        <v>265.31</v>
      </c>
      <c r="E32" s="21">
        <f>E33+E34</f>
        <v>258.48</v>
      </c>
    </row>
    <row r="33" spans="1:5" s="8" customFormat="1" ht="19.5" customHeight="1">
      <c r="A33" s="18"/>
      <c r="B33" s="24" t="s">
        <v>13</v>
      </c>
      <c r="C33" s="20" t="s">
        <v>12</v>
      </c>
      <c r="D33" s="25">
        <f>D12</f>
        <v>137.495</v>
      </c>
      <c r="E33" s="25">
        <f>D33</f>
        <v>137.495</v>
      </c>
    </row>
    <row r="34" spans="1:5" s="8" customFormat="1" ht="19.5" customHeight="1">
      <c r="A34" s="18"/>
      <c r="B34" s="24" t="s">
        <v>14</v>
      </c>
      <c r="C34" s="20" t="s">
        <v>12</v>
      </c>
      <c r="D34" s="25">
        <f>218.28-90.465</f>
        <v>127.815</v>
      </c>
      <c r="E34" s="25">
        <f>211.45-90.465</f>
        <v>120.98499999999999</v>
      </c>
    </row>
    <row r="35" spans="1:5" s="22" customFormat="1" ht="19.5" customHeight="1">
      <c r="A35" s="18"/>
      <c r="B35" s="19" t="s">
        <v>16</v>
      </c>
      <c r="C35" s="20" t="s">
        <v>12</v>
      </c>
      <c r="D35" s="21">
        <f>D36+D37</f>
        <v>273.68899999999996</v>
      </c>
      <c r="E35" s="21">
        <f>E36+E37</f>
        <v>266.489</v>
      </c>
    </row>
    <row r="36" spans="1:5" s="8" customFormat="1" ht="19.5" customHeight="1">
      <c r="A36" s="18"/>
      <c r="B36" s="24" t="s">
        <v>13</v>
      </c>
      <c r="C36" s="20" t="s">
        <v>12</v>
      </c>
      <c r="D36" s="25">
        <f>D15</f>
        <v>145.926</v>
      </c>
      <c r="E36" s="25">
        <f>D36</f>
        <v>145.926</v>
      </c>
    </row>
    <row r="37" spans="1:5" s="8" customFormat="1" ht="19.5" customHeight="1">
      <c r="A37" s="18"/>
      <c r="B37" s="24" t="s">
        <v>14</v>
      </c>
      <c r="C37" s="20" t="s">
        <v>12</v>
      </c>
      <c r="D37" s="25">
        <f>223.76-95.997</f>
        <v>127.76299999999999</v>
      </c>
      <c r="E37" s="25">
        <f>216.56-95.997</f>
        <v>120.563</v>
      </c>
    </row>
    <row r="38" spans="1:5" s="22" customFormat="1" ht="19.5" customHeight="1">
      <c r="A38" s="18"/>
      <c r="B38" s="19" t="s">
        <v>17</v>
      </c>
      <c r="C38" s="20" t="s">
        <v>12</v>
      </c>
      <c r="D38" s="21">
        <f>D39+D40</f>
        <v>280.425</v>
      </c>
      <c r="E38" s="21">
        <f>E39+E40</f>
        <v>272.615</v>
      </c>
    </row>
    <row r="39" spans="1:5" s="8" customFormat="1" ht="19.5" customHeight="1">
      <c r="A39" s="18"/>
      <c r="B39" s="24" t="s">
        <v>13</v>
      </c>
      <c r="C39" s="20" t="s">
        <v>12</v>
      </c>
      <c r="D39" s="25">
        <f>D18</f>
        <v>158.103</v>
      </c>
      <c r="E39" s="25">
        <f>D39</f>
        <v>158.103</v>
      </c>
    </row>
    <row r="40" spans="1:5" s="8" customFormat="1" ht="19.5" customHeight="1" thickBot="1">
      <c r="A40" s="18"/>
      <c r="B40" s="24" t="s">
        <v>14</v>
      </c>
      <c r="C40" s="20" t="s">
        <v>12</v>
      </c>
      <c r="D40" s="25">
        <f>226.31-103.988</f>
        <v>122.322</v>
      </c>
      <c r="E40" s="25">
        <f>218.5-103.988</f>
        <v>114.512</v>
      </c>
    </row>
    <row r="41" spans="1:5" s="8" customFormat="1" ht="19.5" customHeight="1">
      <c r="A41" s="13" t="s">
        <v>18</v>
      </c>
      <c r="B41" s="14" t="s">
        <v>19</v>
      </c>
      <c r="C41" s="15" t="s">
        <v>12</v>
      </c>
      <c r="D41" s="27"/>
      <c r="E41" s="27"/>
    </row>
    <row r="42" spans="1:5" s="22" customFormat="1" ht="19.5" customHeight="1">
      <c r="A42" s="18"/>
      <c r="B42" s="19" t="s">
        <v>20</v>
      </c>
      <c r="C42" s="20" t="s">
        <v>12</v>
      </c>
      <c r="D42" s="21">
        <f>D43+D44</f>
        <v>113.61699999999999</v>
      </c>
      <c r="E42" s="21">
        <f>E43+E44</f>
        <v>121.657</v>
      </c>
    </row>
    <row r="43" spans="1:5" s="8" customFormat="1" ht="19.5" customHeight="1">
      <c r="A43" s="23"/>
      <c r="B43" s="24" t="s">
        <v>21</v>
      </c>
      <c r="C43" s="20" t="s">
        <v>12</v>
      </c>
      <c r="D43" s="25">
        <f>D22</f>
        <v>67.803</v>
      </c>
      <c r="E43" s="25">
        <f>D43</f>
        <v>67.803</v>
      </c>
    </row>
    <row r="44" spans="1:5" s="8" customFormat="1" ht="19.5" customHeight="1">
      <c r="A44" s="23"/>
      <c r="B44" s="24" t="s">
        <v>14</v>
      </c>
      <c r="C44" s="20" t="s">
        <v>12</v>
      </c>
      <c r="D44" s="25">
        <f>105.85-60.036</f>
        <v>45.81399999999999</v>
      </c>
      <c r="E44" s="25">
        <f>113.89-60.036</f>
        <v>53.854</v>
      </c>
    </row>
    <row r="45" spans="1:5" s="22" customFormat="1" ht="19.5" customHeight="1">
      <c r="A45" s="18"/>
      <c r="B45" s="19" t="s">
        <v>22</v>
      </c>
      <c r="C45" s="20" t="s">
        <v>23</v>
      </c>
      <c r="D45" s="45">
        <f>D46+D47</f>
        <v>2122.21476</v>
      </c>
      <c r="E45" s="45">
        <f>E46+E47</f>
        <v>1928.22476</v>
      </c>
    </row>
    <row r="46" spans="1:5" s="8" customFormat="1" ht="19.5" customHeight="1">
      <c r="A46" s="23"/>
      <c r="B46" s="24" t="s">
        <v>24</v>
      </c>
      <c r="C46" s="20" t="s">
        <v>23</v>
      </c>
      <c r="D46" s="28">
        <f>D25</f>
        <v>1319.84619</v>
      </c>
      <c r="E46" s="28">
        <f>D46</f>
        <v>1319.84619</v>
      </c>
    </row>
    <row r="47" spans="1:5" s="8" customFormat="1" ht="19.5" customHeight="1" thickBot="1">
      <c r="A47" s="23"/>
      <c r="B47" s="24" t="s">
        <v>14</v>
      </c>
      <c r="C47" s="20" t="s">
        <v>23</v>
      </c>
      <c r="D47" s="47">
        <f>D26</f>
        <v>802.3685700000001</v>
      </c>
      <c r="E47" s="30">
        <f>E26</f>
        <v>608.3785700000001</v>
      </c>
    </row>
    <row r="48" spans="1:5" ht="15.75">
      <c r="A48" s="32" t="s">
        <v>28</v>
      </c>
      <c r="B48" s="33" t="s">
        <v>29</v>
      </c>
      <c r="C48" s="34"/>
      <c r="D48" s="35"/>
      <c r="E48" s="35"/>
    </row>
    <row r="49" spans="1:5" ht="19.5" customHeight="1">
      <c r="A49" s="36"/>
      <c r="B49" s="37" t="s">
        <v>30</v>
      </c>
      <c r="C49" s="38" t="s">
        <v>12</v>
      </c>
      <c r="D49" s="21">
        <f>D50+D51</f>
        <v>149.07399999999998</v>
      </c>
      <c r="E49" s="21">
        <f>E50+E51</f>
        <v>143.444</v>
      </c>
    </row>
    <row r="50" spans="1:5" s="8" customFormat="1" ht="19.5" customHeight="1">
      <c r="A50" s="23"/>
      <c r="B50" s="24" t="s">
        <v>13</v>
      </c>
      <c r="C50" s="38" t="s">
        <v>12</v>
      </c>
      <c r="D50" s="44">
        <v>46.16</v>
      </c>
      <c r="E50" s="25">
        <f>D50</f>
        <v>46.16</v>
      </c>
    </row>
    <row r="51" spans="1:5" s="8" customFormat="1" ht="19.5" customHeight="1">
      <c r="A51" s="23"/>
      <c r="B51" s="24" t="s">
        <v>14</v>
      </c>
      <c r="C51" s="38" t="s">
        <v>12</v>
      </c>
      <c r="D51" s="25">
        <f>162.95-60.036</f>
        <v>102.91399999999999</v>
      </c>
      <c r="E51" s="25">
        <f>157.32-60.036</f>
        <v>97.28399999999999</v>
      </c>
    </row>
    <row r="52" spans="1:5" ht="21" customHeight="1">
      <c r="A52" s="36" t="s">
        <v>31</v>
      </c>
      <c r="B52" s="37" t="s">
        <v>32</v>
      </c>
      <c r="C52" s="38" t="s">
        <v>12</v>
      </c>
      <c r="D52" s="21">
        <f>D53+D54</f>
        <v>286.845</v>
      </c>
      <c r="E52" s="21">
        <f>E53+E54</f>
        <v>279.03499999999997</v>
      </c>
    </row>
    <row r="53" spans="1:5" s="8" customFormat="1" ht="19.5" customHeight="1">
      <c r="A53" s="23"/>
      <c r="B53" s="24" t="s">
        <v>13</v>
      </c>
      <c r="C53" s="38" t="s">
        <v>12</v>
      </c>
      <c r="D53" s="44">
        <v>153.535</v>
      </c>
      <c r="E53" s="25">
        <f>D53</f>
        <v>153.535</v>
      </c>
    </row>
    <row r="54" spans="1:5" s="8" customFormat="1" ht="19.5" customHeight="1">
      <c r="A54" s="23"/>
      <c r="B54" s="24" t="s">
        <v>14</v>
      </c>
      <c r="C54" s="38" t="s">
        <v>12</v>
      </c>
      <c r="D54" s="25">
        <f>226.31-93</f>
        <v>133.31</v>
      </c>
      <c r="E54" s="25">
        <f>218.5-93</f>
        <v>125.5</v>
      </c>
    </row>
    <row r="55" spans="1:5" ht="19.5" customHeight="1">
      <c r="A55" s="36"/>
      <c r="B55" s="37" t="s">
        <v>33</v>
      </c>
      <c r="C55" s="38" t="s">
        <v>12</v>
      </c>
      <c r="D55" s="21">
        <f>D56+D57</f>
        <v>388.403</v>
      </c>
      <c r="E55" s="21">
        <f>E56+E57</f>
        <v>379.033</v>
      </c>
    </row>
    <row r="56" spans="1:5" s="8" customFormat="1" ht="19.5" customHeight="1">
      <c r="A56" s="23"/>
      <c r="B56" s="24" t="s">
        <v>13</v>
      </c>
      <c r="C56" s="38" t="s">
        <v>12</v>
      </c>
      <c r="D56" s="44">
        <v>242.797</v>
      </c>
      <c r="E56" s="25">
        <f>D56</f>
        <v>242.797</v>
      </c>
    </row>
    <row r="57" spans="1:5" s="8" customFormat="1" ht="19.5" customHeight="1" thickBot="1">
      <c r="A57" s="30"/>
      <c r="B57" s="39" t="s">
        <v>14</v>
      </c>
      <c r="C57" s="40" t="s">
        <v>12</v>
      </c>
      <c r="D57" s="41">
        <f>271.57-125.964</f>
        <v>145.606</v>
      </c>
      <c r="E57" s="41">
        <f>262.2-125.964</f>
        <v>136.236</v>
      </c>
    </row>
  </sheetData>
  <mergeCells count="5">
    <mergeCell ref="A2:E2"/>
    <mergeCell ref="A3:A4"/>
    <mergeCell ref="B3:B4"/>
    <mergeCell ref="C3:C4"/>
    <mergeCell ref="D3:E3"/>
  </mergeCells>
  <printOptions/>
  <pageMargins left="0" right="0" top="0" bottom="0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</cp:lastModifiedBy>
  <cp:lastPrinted>2009-07-07T07:17:33Z</cp:lastPrinted>
  <dcterms:created xsi:type="dcterms:W3CDTF">1996-10-08T23:32:33Z</dcterms:created>
  <dcterms:modified xsi:type="dcterms:W3CDTF">2009-12-08T07:46:29Z</dcterms:modified>
  <cp:category/>
  <cp:version/>
  <cp:contentType/>
  <cp:contentStatus/>
</cp:coreProperties>
</file>